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/>
  <mc:AlternateContent xmlns:mc="http://schemas.openxmlformats.org/markup-compatibility/2006">
    <mc:Choice Requires="x15">
      <x15ac:absPath xmlns:x15ac="http://schemas.microsoft.com/office/spreadsheetml/2010/11/ac" url="/Volumes/LaCie 5TB/Chris Gates Fitness/CGF Marketing/"/>
    </mc:Choice>
  </mc:AlternateContent>
  <xr:revisionPtr revIDLastSave="0" documentId="13_ncr:1_{298D1EF8-6B9A-0F4A-9C14-F2A8AA72B8F1}" xr6:coauthVersionLast="47" xr6:coauthVersionMax="47" xr10:uidLastSave="{00000000-0000-0000-0000-000000000000}"/>
  <bookViews>
    <workbookView xWindow="0" yWindow="760" windowWidth="30240" windowHeight="17800" xr2:uid="{00000000-000D-0000-FFFF-FFFF00000000}"/>
  </bookViews>
  <sheets>
    <sheet name="FREE Calorie Calculat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8" i="1" l="1"/>
  <c r="I47" i="1"/>
  <c r="C27" i="1"/>
  <c r="C28" i="1" s="1"/>
  <c r="I24" i="1"/>
  <c r="I44" i="1" l="1"/>
  <c r="I21" i="1"/>
  <c r="I65" i="1"/>
  <c r="I71" i="1" l="1"/>
  <c r="G74" i="1" s="1"/>
  <c r="H74" i="1" s="1"/>
  <c r="I74" i="1" s="1"/>
  <c r="I50" i="1"/>
  <c r="G53" i="1" s="1"/>
  <c r="H53" i="1" s="1"/>
  <c r="I53" i="1" s="1"/>
  <c r="G27" i="1"/>
  <c r="I27" i="1" s="1"/>
  <c r="G30" i="1" s="1"/>
  <c r="H30" i="1" s="1"/>
  <c r="I30" i="1" s="1"/>
</calcChain>
</file>

<file path=xl/sharedStrings.xml><?xml version="1.0" encoding="utf-8"?>
<sst xmlns="http://schemas.openxmlformats.org/spreadsheetml/2006/main" count="48" uniqueCount="22">
  <si>
    <t>Chris Gates Fitness Calorie Calculators</t>
  </si>
  <si>
    <t>Start Here:</t>
  </si>
  <si>
    <t>Enter your height in centimeters</t>
  </si>
  <si>
    <t>Weight Loss Calorie Calculator</t>
  </si>
  <si>
    <t>Enter your weight in kilograms</t>
  </si>
  <si>
    <t>Goal Bodyweight</t>
  </si>
  <si>
    <t>Multiplication</t>
  </si>
  <si>
    <t>Total Calories</t>
  </si>
  <si>
    <t>Body Fat %</t>
  </si>
  <si>
    <t>Activity Level</t>
  </si>
  <si>
    <t xml:space="preserve">  </t>
  </si>
  <si>
    <t>Height in CM</t>
  </si>
  <si>
    <t>Total Protein Grams</t>
  </si>
  <si>
    <t>Total Calories (from row No. 1)</t>
  </si>
  <si>
    <t>Total Fat Grams</t>
  </si>
  <si>
    <t>BMR</t>
  </si>
  <si>
    <t>Maintenance Cals:</t>
  </si>
  <si>
    <t>Calories from Protein &amp; Fat</t>
  </si>
  <si>
    <t>Remaining Calories</t>
  </si>
  <si>
    <t>Total Carbohydrate Grams</t>
  </si>
  <si>
    <t>Maintenance Calorie Calculator</t>
  </si>
  <si>
    <t>Muscle Growth Calorie Calculator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</si>
</sst>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b/>
      <sz val="18"/>
      <color theme="1"/>
      <name val="Arial"/>
      <family val="2"/>
    </font>
    <font>
      <u/>
      <sz val="13"/>
      <color rgb="FF0000FF"/>
      <name val="Arial"/>
      <family val="2"/>
    </font>
    <font>
      <b/>
      <sz val="18"/>
      <color theme="1"/>
      <name val="Arial"/>
      <family val="2"/>
      <scheme val="minor"/>
    </font>
    <font>
      <b/>
      <u/>
      <sz val="18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Calibri"/>
      <family val="2"/>
    </font>
    <font>
      <sz val="10"/>
      <color rgb="FF000000"/>
      <name val="Arial"/>
      <family val="2"/>
    </font>
    <font>
      <b/>
      <sz val="14"/>
      <color theme="1"/>
      <name val="Calibri"/>
      <family val="2"/>
    </font>
    <font>
      <i/>
      <sz val="10"/>
      <color theme="1"/>
      <name val="Arial"/>
      <family val="2"/>
      <scheme val="minor"/>
    </font>
    <font>
      <sz val="12"/>
      <color theme="1"/>
      <name val="Calibri"/>
      <family val="2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b/>
      <sz val="11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rgb="FFAEABAB"/>
        <bgColor rgb="FFAEABAB"/>
      </patternFill>
    </fill>
    <fill>
      <patternFill patternType="solid">
        <fgColor rgb="FFFFFFFF"/>
        <bgColor rgb="FFFFFFFF"/>
      </patternFill>
    </fill>
    <fill>
      <patternFill patternType="solid">
        <fgColor rgb="FF63BE7B"/>
        <bgColor rgb="FF63BE7B"/>
      </patternFill>
    </fill>
    <fill>
      <patternFill patternType="solid">
        <fgColor rgb="FFFF0000"/>
        <bgColor rgb="FFFF000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 vertical="center"/>
    </xf>
    <xf numFmtId="20" fontId="1" fillId="0" borderId="0" xfId="0" applyNumberFormat="1" applyFont="1"/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6" fillId="3" borderId="1" xfId="0" applyFont="1" applyFill="1" applyBorder="1" applyAlignment="1">
      <alignment horizontal="right"/>
    </xf>
    <xf numFmtId="0" fontId="6" fillId="0" borderId="2" xfId="0" applyFont="1" applyBorder="1"/>
    <xf numFmtId="0" fontId="8" fillId="0" borderId="0" xfId="0" applyFont="1"/>
    <xf numFmtId="0" fontId="9" fillId="4" borderId="3" xfId="0" applyFont="1" applyFill="1" applyBorder="1"/>
    <xf numFmtId="0" fontId="9" fillId="4" borderId="4" xfId="0" applyFont="1" applyFill="1" applyBorder="1" applyAlignment="1">
      <alignment wrapText="1"/>
    </xf>
    <xf numFmtId="0" fontId="9" fillId="4" borderId="1" xfId="0" applyFont="1" applyFill="1" applyBorder="1"/>
    <xf numFmtId="9" fontId="6" fillId="3" borderId="1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0" fontId="6" fillId="3" borderId="3" xfId="0" applyFont="1" applyFill="1" applyBorder="1"/>
    <xf numFmtId="0" fontId="6" fillId="5" borderId="4" xfId="0" applyFont="1" applyFill="1" applyBorder="1"/>
    <xf numFmtId="0" fontId="11" fillId="6" borderId="1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3" fillId="0" borderId="0" xfId="0" applyFont="1" applyAlignment="1">
      <alignment horizontal="right"/>
    </xf>
    <xf numFmtId="0" fontId="6" fillId="5" borderId="3" xfId="0" applyFont="1" applyFill="1" applyBorder="1" applyAlignment="1">
      <alignment horizontal="right"/>
    </xf>
    <xf numFmtId="0" fontId="11" fillId="5" borderId="4" xfId="0" applyFont="1" applyFill="1" applyBorder="1" applyAlignment="1">
      <alignment horizontal="right"/>
    </xf>
    <xf numFmtId="0" fontId="14" fillId="0" borderId="0" xfId="0" applyFont="1"/>
    <xf numFmtId="0" fontId="14" fillId="7" borderId="1" xfId="0" applyFont="1" applyFill="1" applyBorder="1" applyAlignment="1">
      <alignment horizontal="right"/>
    </xf>
    <xf numFmtId="0" fontId="11" fillId="5" borderId="3" xfId="0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0" fillId="0" borderId="0" xfId="0"/>
    <xf numFmtId="0" fontId="7" fillId="2" borderId="0" xfId="0" applyFont="1" applyFill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0" fillId="0" borderId="0" xfId="0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youtu.be/sFLEPMoRzec" TargetMode="External"/><Relationship Id="rId2" Type="http://schemas.openxmlformats.org/officeDocument/2006/relationships/hyperlink" Target="https://chrisgatesfitness.com/coaching/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2</xdr:row>
      <xdr:rowOff>161925</xdr:rowOff>
    </xdr:from>
    <xdr:ext cx="3143250" cy="1762125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</xdr:colOff>
      <xdr:row>16</xdr:row>
      <xdr:rowOff>139700</xdr:rowOff>
    </xdr:from>
    <xdr:ext cx="2247900" cy="90345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15B1667A-F752-CF44-E558-AC911C2D1DE6}"/>
            </a:ext>
          </a:extLst>
        </xdr:cNvPr>
        <xdr:cNvSpPr txBox="1"/>
      </xdr:nvSpPr>
      <xdr:spPr>
        <a:xfrm>
          <a:off x="12407901" y="3289300"/>
          <a:ext cx="2247900" cy="90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b="1"/>
            <a:t>NOTE:</a:t>
          </a:r>
          <a:r>
            <a:rPr lang="en-US" sz="1100"/>
            <a:t> If your goal is to lose weight, enter your information in the yellow fields to the left. Your starting calories and macros will appear in the green cells.</a:t>
          </a:r>
        </a:p>
      </xdr:txBody>
    </xdr:sp>
    <xdr:clientData/>
  </xdr:oneCellAnchor>
  <xdr:oneCellAnchor>
    <xdr:from>
      <xdr:col>8</xdr:col>
      <xdr:colOff>3873500</xdr:colOff>
      <xdr:row>39</xdr:row>
      <xdr:rowOff>139700</xdr:rowOff>
    </xdr:from>
    <xdr:ext cx="2247900" cy="1065676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9847574-8278-A04B-8749-284A302BED6C}"/>
            </a:ext>
          </a:extLst>
        </xdr:cNvPr>
        <xdr:cNvSpPr txBox="1"/>
      </xdr:nvSpPr>
      <xdr:spPr>
        <a:xfrm>
          <a:off x="12382500" y="7835900"/>
          <a:ext cx="2247900" cy="10656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b="1"/>
            <a:t>NOTE:</a:t>
          </a:r>
          <a:r>
            <a:rPr lang="en-US" sz="1100"/>
            <a:t> If your goal is body recomposition, enter your information in the yellow fields to the left. Your starting calories and macros will appear in the green cells.</a:t>
          </a:r>
        </a:p>
      </xdr:txBody>
    </xdr:sp>
    <xdr:clientData/>
  </xdr:oneCellAnchor>
  <xdr:oneCellAnchor>
    <xdr:from>
      <xdr:col>9</xdr:col>
      <xdr:colOff>0</xdr:colOff>
      <xdr:row>60</xdr:row>
      <xdr:rowOff>165100</xdr:rowOff>
    </xdr:from>
    <xdr:ext cx="2247900" cy="90345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D23E5CF-1661-124F-92ED-4558C39D717D}"/>
            </a:ext>
          </a:extLst>
        </xdr:cNvPr>
        <xdr:cNvSpPr txBox="1"/>
      </xdr:nvSpPr>
      <xdr:spPr>
        <a:xfrm>
          <a:off x="12407900" y="12052300"/>
          <a:ext cx="2247900" cy="90345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100" b="1"/>
            <a:t>NOTE:</a:t>
          </a:r>
          <a:r>
            <a:rPr lang="en-US" sz="1100" b="0" baseline="0"/>
            <a:t> </a:t>
          </a:r>
          <a:r>
            <a:rPr lang="en-US" sz="1100"/>
            <a:t>If your goal is to build muscle, enter your information in the yellow fields to the left. Your starting calories and macros will appear in the green cells.</a:t>
          </a:r>
        </a:p>
      </xdr:txBody>
    </xdr:sp>
    <xdr:clientData/>
  </xdr:oneCellAnchor>
  <xdr:oneCellAnchor>
    <xdr:from>
      <xdr:col>3</xdr:col>
      <xdr:colOff>241301</xdr:colOff>
      <xdr:row>8</xdr:row>
      <xdr:rowOff>76200</xdr:rowOff>
    </xdr:from>
    <xdr:ext cx="8331200" cy="711733"/>
    <xdr:sp macro="" textlink="">
      <xdr:nvSpPr>
        <xdr:cNvPr id="7" name="TextBox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EC5673A-6967-A86F-8F46-F09B97E2F459}"/>
            </a:ext>
          </a:extLst>
        </xdr:cNvPr>
        <xdr:cNvSpPr txBox="1"/>
      </xdr:nvSpPr>
      <xdr:spPr>
        <a:xfrm>
          <a:off x="4191001" y="1600200"/>
          <a:ext cx="8331200" cy="71173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400"/>
            <a:t>Thanks for downloading my FREE calorie calculator! If you'd like personalized support to reach your fitness goals, check out my website to </a:t>
          </a:r>
          <a:r>
            <a:rPr lang="en-US" sz="1400" u="sng">
              <a:solidFill>
                <a:schemeClr val="accent1"/>
              </a:solidFill>
            </a:rPr>
            <a:t>learn more about 1-on-1 online fitness coaching</a:t>
          </a:r>
          <a:r>
            <a:rPr lang="en-US" sz="1400"/>
            <a:t>. Just click on this text box</a:t>
          </a:r>
          <a:r>
            <a:rPr lang="en-US" sz="1400" baseline="0"/>
            <a:t> to visit my website.</a:t>
          </a:r>
          <a:endParaRPr lang="en-US" sz="1400"/>
        </a:p>
      </xdr:txBody>
    </xdr:sp>
    <xdr:clientData/>
  </xdr:oneCellAnchor>
  <xdr:oneCellAnchor>
    <xdr:from>
      <xdr:col>2</xdr:col>
      <xdr:colOff>927100</xdr:colOff>
      <xdr:row>19</xdr:row>
      <xdr:rowOff>152400</xdr:rowOff>
    </xdr:from>
    <xdr:ext cx="3027175" cy="25455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6EF078A-2638-010D-9730-0E04E4480F84}"/>
            </a:ext>
          </a:extLst>
        </xdr:cNvPr>
        <xdr:cNvSpPr txBox="1"/>
      </xdr:nvSpPr>
      <xdr:spPr>
        <a:xfrm>
          <a:off x="3924300" y="3987800"/>
          <a:ext cx="3027175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/>
            <a:t>(If you don't know, make an educated guess.)</a:t>
          </a:r>
        </a:p>
      </xdr:txBody>
    </xdr:sp>
    <xdr:clientData/>
  </xdr:oneCellAnchor>
  <xdr:oneCellAnchor>
    <xdr:from>
      <xdr:col>2</xdr:col>
      <xdr:colOff>914400</xdr:colOff>
      <xdr:row>21</xdr:row>
      <xdr:rowOff>152400</xdr:rowOff>
    </xdr:from>
    <xdr:ext cx="4035464" cy="25455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ABB0E62-9AF6-864F-0CEF-6564BA5304BB}"/>
            </a:ext>
          </a:extLst>
        </xdr:cNvPr>
        <xdr:cNvSpPr txBox="1"/>
      </xdr:nvSpPr>
      <xdr:spPr>
        <a:xfrm>
          <a:off x="3911600" y="4381500"/>
          <a:ext cx="4035464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/>
            <a:t>(On a range: 1.1 being inactive to 1.5 being extremely active.)</a:t>
          </a:r>
        </a:p>
      </xdr:txBody>
    </xdr:sp>
    <xdr:clientData/>
  </xdr:oneCellAnchor>
  <xdr:oneCellAnchor>
    <xdr:from>
      <xdr:col>2</xdr:col>
      <xdr:colOff>908538</xdr:colOff>
      <xdr:row>17</xdr:row>
      <xdr:rowOff>302846</xdr:rowOff>
    </xdr:from>
    <xdr:ext cx="2663101" cy="25455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FBCE96B-B943-7CA8-79FA-9ACF5BD46FFE}"/>
            </a:ext>
          </a:extLst>
        </xdr:cNvPr>
        <xdr:cNvSpPr txBox="1"/>
      </xdr:nvSpPr>
      <xdr:spPr>
        <a:xfrm>
          <a:off x="3907692" y="3683000"/>
          <a:ext cx="2663101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/>
            <a:t>(Your weight in pounds, divided by 2.2.)</a:t>
          </a:r>
        </a:p>
      </xdr:txBody>
    </xdr:sp>
    <xdr:clientData/>
  </xdr:oneCellAnchor>
  <xdr:oneCellAnchor>
    <xdr:from>
      <xdr:col>2</xdr:col>
      <xdr:colOff>898769</xdr:colOff>
      <xdr:row>15</xdr:row>
      <xdr:rowOff>117230</xdr:rowOff>
    </xdr:from>
    <xdr:ext cx="2811988" cy="25455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1794647-4981-D8F7-D1EB-2969D285F875}"/>
            </a:ext>
          </a:extLst>
        </xdr:cNvPr>
        <xdr:cNvSpPr txBox="1"/>
      </xdr:nvSpPr>
      <xdr:spPr>
        <a:xfrm>
          <a:off x="3897923" y="3165230"/>
          <a:ext cx="2811988" cy="2545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 i="1"/>
            <a:t>(Your heigh</a:t>
          </a:r>
          <a:r>
            <a:rPr lang="en-US" sz="1100" i="1" baseline="0"/>
            <a:t>t in inches, multiplied by 2.54.)</a:t>
          </a:r>
          <a:endParaRPr lang="en-US" sz="1100" i="1"/>
        </a:p>
      </xdr:txBody>
    </xdr:sp>
    <xdr:clientData/>
  </xdr:oneCellAnchor>
  <xdr:oneCellAnchor>
    <xdr:from>
      <xdr:col>1</xdr:col>
      <xdr:colOff>605692</xdr:colOff>
      <xdr:row>33</xdr:row>
      <xdr:rowOff>48845</xdr:rowOff>
    </xdr:from>
    <xdr:ext cx="4308231" cy="799834"/>
    <xdr:sp macro="" textlink="">
      <xdr:nvSpPr>
        <xdr:cNvPr id="11" name="TextBox 10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FB53DBC-C1CD-06D9-22D8-24039CFE922C}"/>
            </a:ext>
          </a:extLst>
        </xdr:cNvPr>
        <xdr:cNvSpPr txBox="1"/>
      </xdr:nvSpPr>
      <xdr:spPr>
        <a:xfrm>
          <a:off x="1572846" y="6730999"/>
          <a:ext cx="4308231" cy="7998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1600"/>
            <a:t>Click here</a:t>
          </a:r>
          <a:r>
            <a:rPr lang="en-US" sz="1600" baseline="0"/>
            <a:t> to learn more about how to use the calorie calculator. I have a </a:t>
          </a:r>
          <a:r>
            <a:rPr lang="en-US" sz="1600" u="sng" baseline="0">
              <a:solidFill>
                <a:schemeClr val="accent1"/>
              </a:solidFill>
            </a:rPr>
            <a:t>full video tutorial</a:t>
          </a:r>
          <a:r>
            <a:rPr lang="en-US" sz="1600" baseline="0"/>
            <a:t> on my YouTube channel.</a:t>
          </a:r>
          <a:endParaRPr lang="en-US" sz="1600"/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B2:N74"/>
  <sheetViews>
    <sheetView showGridLines="0" tabSelected="1" zoomScale="130" zoomScaleNormal="130" workbookViewId="0">
      <selection activeCell="B24" sqref="B24:C24"/>
    </sheetView>
  </sheetViews>
  <sheetFormatPr baseColWidth="10" defaultColWidth="12.6640625" defaultRowHeight="15.75" customHeight="1" x14ac:dyDescent="0.15"/>
  <cols>
    <col min="2" max="2" width="26.6640625" customWidth="1"/>
    <col min="3" max="3" width="12.5" customWidth="1"/>
    <col min="4" max="4" width="47" customWidth="1"/>
    <col min="5" max="5" width="6.6640625" customWidth="1"/>
    <col min="6" max="6" width="6.1640625" customWidth="1"/>
    <col min="7" max="7" width="38" hidden="1" customWidth="1"/>
    <col min="8" max="8" width="25.33203125" hidden="1" customWidth="1"/>
    <col min="9" max="9" width="51.1640625" customWidth="1"/>
    <col min="12" max="12" width="37.83203125" customWidth="1"/>
    <col min="13" max="13" width="25.5" customWidth="1"/>
    <col min="14" max="14" width="26.6640625" customWidth="1"/>
  </cols>
  <sheetData>
    <row r="2" spans="2:14" ht="15.75" customHeight="1" x14ac:dyDescent="0.15">
      <c r="B2" s="1"/>
      <c r="C2" s="1"/>
      <c r="D2" s="1"/>
      <c r="G2" s="1"/>
      <c r="H2" s="1"/>
      <c r="I2" s="1"/>
      <c r="L2" s="1"/>
      <c r="M2" s="1"/>
      <c r="N2" s="1"/>
    </row>
    <row r="3" spans="2:14" ht="15.75" customHeight="1" x14ac:dyDescent="0.15">
      <c r="B3" s="1"/>
      <c r="C3" s="1"/>
      <c r="D3" s="1"/>
      <c r="G3" s="1"/>
      <c r="H3" s="1"/>
      <c r="I3" s="1"/>
      <c r="L3" s="1"/>
      <c r="M3" s="1"/>
      <c r="N3" s="1"/>
    </row>
    <row r="4" spans="2:14" ht="15.75" customHeight="1" x14ac:dyDescent="0.15">
      <c r="B4" s="1"/>
      <c r="C4" s="1"/>
      <c r="D4" s="1"/>
      <c r="G4" s="1"/>
      <c r="H4" s="1"/>
      <c r="I4" s="1"/>
      <c r="L4" s="1"/>
      <c r="M4" s="1"/>
      <c r="N4" s="1"/>
    </row>
    <row r="6" spans="2:14" ht="15.75" customHeight="1" x14ac:dyDescent="0.15">
      <c r="B6" s="1"/>
      <c r="C6" s="1"/>
      <c r="D6" s="30" t="s">
        <v>0</v>
      </c>
      <c r="E6" s="27"/>
      <c r="F6" s="27"/>
      <c r="G6" s="27"/>
      <c r="H6" s="27"/>
      <c r="I6" s="27"/>
      <c r="L6" s="1"/>
      <c r="M6" s="1"/>
      <c r="N6" s="1"/>
    </row>
    <row r="7" spans="2:14" ht="15.75" customHeight="1" x14ac:dyDescent="0.15">
      <c r="D7" s="27"/>
      <c r="E7" s="27"/>
      <c r="F7" s="27"/>
      <c r="G7" s="27"/>
      <c r="H7" s="27"/>
      <c r="I7" s="27"/>
    </row>
    <row r="8" spans="2:14" ht="15.75" customHeight="1" x14ac:dyDescent="0.15">
      <c r="B8" s="1"/>
      <c r="C8" s="1"/>
      <c r="D8" s="27"/>
      <c r="E8" s="27"/>
      <c r="F8" s="27"/>
      <c r="G8" s="27"/>
      <c r="H8" s="27"/>
      <c r="I8" s="27"/>
      <c r="L8" s="1"/>
      <c r="M8" s="1"/>
      <c r="N8" s="1"/>
    </row>
    <row r="9" spans="2:14" ht="17" x14ac:dyDescent="0.2">
      <c r="B9" s="1"/>
      <c r="C9" s="1"/>
      <c r="D9" s="31"/>
      <c r="E9" s="27"/>
      <c r="F9" s="27"/>
      <c r="G9" s="27"/>
      <c r="H9" s="27"/>
      <c r="I9" s="27"/>
      <c r="L9" s="1"/>
      <c r="M9" s="1"/>
    </row>
    <row r="10" spans="2:14" ht="15.75" customHeight="1" x14ac:dyDescent="0.15">
      <c r="D10" s="2"/>
      <c r="E10" s="2"/>
      <c r="F10" s="2"/>
      <c r="G10" s="2"/>
    </row>
    <row r="11" spans="2:14" ht="15.75" customHeight="1" x14ac:dyDescent="0.15">
      <c r="B11" s="1"/>
      <c r="C11" s="1"/>
      <c r="D11" s="1"/>
      <c r="F11" s="3"/>
      <c r="G11" s="1"/>
      <c r="H11" s="1"/>
      <c r="I11" s="1"/>
      <c r="L11" s="1"/>
      <c r="M11" s="1"/>
      <c r="N11" s="1"/>
    </row>
    <row r="12" spans="2:14" ht="15.75" customHeight="1" x14ac:dyDescent="0.15">
      <c r="B12" s="1"/>
      <c r="C12" s="1"/>
      <c r="G12" s="1"/>
      <c r="H12" s="1"/>
      <c r="L12" s="1"/>
      <c r="M12" s="1"/>
    </row>
    <row r="14" spans="2:14" ht="15.75" customHeight="1" x14ac:dyDescent="0.15">
      <c r="B14" s="1"/>
      <c r="C14" s="1"/>
      <c r="D14" s="1"/>
      <c r="F14" s="3"/>
      <c r="G14" s="1"/>
      <c r="H14" s="1"/>
      <c r="I14" s="1"/>
      <c r="L14" s="1"/>
      <c r="M14" s="1"/>
      <c r="N14" s="1"/>
    </row>
    <row r="15" spans="2:14" ht="23" x14ac:dyDescent="0.25">
      <c r="B15" s="4" t="s">
        <v>1</v>
      </c>
      <c r="G15" s="1"/>
      <c r="L15" s="1"/>
    </row>
    <row r="16" spans="2:14" ht="13" x14ac:dyDescent="0.15">
      <c r="G16" s="26"/>
      <c r="H16" s="27"/>
      <c r="I16" s="27"/>
    </row>
    <row r="17" spans="2:9" ht="13" x14ac:dyDescent="0.15">
      <c r="B17" s="6" t="s">
        <v>2</v>
      </c>
      <c r="C17" s="7">
        <v>188</v>
      </c>
      <c r="G17" s="5"/>
      <c r="H17" s="5"/>
      <c r="I17" s="5"/>
    </row>
    <row r="18" spans="2:9" ht="26" customHeight="1" x14ac:dyDescent="0.3">
      <c r="G18" s="28" t="s">
        <v>3</v>
      </c>
      <c r="H18" s="27"/>
      <c r="I18" s="27"/>
    </row>
    <row r="19" spans="2:9" ht="15.75" customHeight="1" x14ac:dyDescent="0.15">
      <c r="B19" s="6" t="s">
        <v>4</v>
      </c>
      <c r="C19" s="7">
        <v>63.5</v>
      </c>
      <c r="G19" s="8"/>
      <c r="H19" s="8"/>
      <c r="I19" s="8"/>
    </row>
    <row r="20" spans="2:9" ht="15.75" customHeight="1" x14ac:dyDescent="0.25">
      <c r="B20" s="6"/>
      <c r="C20" s="9"/>
      <c r="G20" s="10" t="s">
        <v>5</v>
      </c>
      <c r="H20" s="11" t="s">
        <v>6</v>
      </c>
      <c r="I20" s="12" t="s">
        <v>7</v>
      </c>
    </row>
    <row r="21" spans="2:9" ht="16" x14ac:dyDescent="0.2">
      <c r="B21" s="6" t="s">
        <v>8</v>
      </c>
      <c r="C21" s="13">
        <v>0.1</v>
      </c>
      <c r="D21" s="14"/>
      <c r="G21" s="15"/>
      <c r="H21" s="16"/>
      <c r="I21" s="17">
        <f>ROUND(C28*0.9,0)</f>
        <v>1733</v>
      </c>
    </row>
    <row r="22" spans="2:9" ht="15.75" customHeight="1" x14ac:dyDescent="0.15">
      <c r="B22" s="18"/>
      <c r="C22" s="9"/>
      <c r="G22" s="8"/>
      <c r="H22" s="8"/>
      <c r="I22" s="8"/>
    </row>
    <row r="23" spans="2:9" ht="15.75" customHeight="1" x14ac:dyDescent="0.25">
      <c r="B23" s="6" t="s">
        <v>9</v>
      </c>
      <c r="C23" s="7">
        <v>1.2</v>
      </c>
      <c r="D23" s="14" t="s">
        <v>10</v>
      </c>
      <c r="G23" s="10" t="s">
        <v>11</v>
      </c>
      <c r="H23" s="11" t="s">
        <v>6</v>
      </c>
      <c r="I23" s="12" t="s">
        <v>12</v>
      </c>
    </row>
    <row r="24" spans="2:9" ht="16" x14ac:dyDescent="0.2">
      <c r="B24" s="32"/>
      <c r="C24" s="27"/>
      <c r="G24" s="15"/>
      <c r="H24" s="16"/>
      <c r="I24" s="17">
        <f>C17</f>
        <v>188</v>
      </c>
    </row>
    <row r="25" spans="2:9" ht="15.75" customHeight="1" x14ac:dyDescent="0.15">
      <c r="B25" s="9"/>
      <c r="C25" s="9"/>
      <c r="G25" s="8"/>
      <c r="H25" s="8"/>
      <c r="I25" s="8"/>
    </row>
    <row r="26" spans="2:9" ht="15.75" customHeight="1" x14ac:dyDescent="0.25">
      <c r="B26" s="9"/>
      <c r="C26" s="9"/>
      <c r="G26" s="10" t="s">
        <v>13</v>
      </c>
      <c r="H26" s="11" t="s">
        <v>6</v>
      </c>
      <c r="I26" s="12" t="s">
        <v>14</v>
      </c>
    </row>
    <row r="27" spans="2:9" ht="16" x14ac:dyDescent="0.2">
      <c r="B27" s="19" t="s">
        <v>15</v>
      </c>
      <c r="C27" s="20">
        <f>370+(21.6*(C19*(1-C21)))</f>
        <v>1604.44</v>
      </c>
      <c r="G27" s="21">
        <f>I21</f>
        <v>1733</v>
      </c>
      <c r="H27" s="22">
        <v>0.3</v>
      </c>
      <c r="I27" s="17">
        <f>ROUND((G27)*(H27)/9,0)</f>
        <v>58</v>
      </c>
    </row>
    <row r="28" spans="2:9" ht="15.75" customHeight="1" x14ac:dyDescent="0.15">
      <c r="B28" s="23" t="s">
        <v>16</v>
      </c>
      <c r="C28" s="24">
        <f>C27*C23</f>
        <v>1925.328</v>
      </c>
      <c r="G28" s="8"/>
      <c r="H28" s="8"/>
      <c r="I28" s="8"/>
    </row>
    <row r="29" spans="2:9" ht="15.75" customHeight="1" x14ac:dyDescent="0.25">
      <c r="G29" s="10" t="s">
        <v>17</v>
      </c>
      <c r="H29" s="11" t="s">
        <v>18</v>
      </c>
      <c r="I29" s="12" t="s">
        <v>19</v>
      </c>
    </row>
    <row r="30" spans="2:9" ht="16" x14ac:dyDescent="0.2">
      <c r="G30" s="25">
        <f>(I24)*4+(I27)*9</f>
        <v>1274</v>
      </c>
      <c r="H30" s="22">
        <f>(I21)-(G30)</f>
        <v>459</v>
      </c>
      <c r="I30" s="17">
        <f>ROUND((H30)/4,0)</f>
        <v>115</v>
      </c>
    </row>
    <row r="32" spans="2:9" ht="15.75" customHeight="1" x14ac:dyDescent="0.15">
      <c r="B32" s="1"/>
      <c r="C32" s="1"/>
      <c r="D32" s="1"/>
    </row>
    <row r="33" spans="2:9" ht="15.75" customHeight="1" x14ac:dyDescent="0.15">
      <c r="B33" s="1"/>
      <c r="C33" s="1"/>
      <c r="D33" s="1"/>
      <c r="G33" s="1"/>
      <c r="H33" s="1"/>
    </row>
    <row r="34" spans="2:9" ht="15.75" customHeight="1" x14ac:dyDescent="0.15">
      <c r="B34" s="1"/>
      <c r="C34" s="1"/>
      <c r="D34" s="1"/>
      <c r="G34" s="1"/>
      <c r="H34" s="1"/>
    </row>
    <row r="35" spans="2:9" ht="15.75" customHeight="1" x14ac:dyDescent="0.15">
      <c r="B35" s="1"/>
      <c r="C35" s="1"/>
      <c r="D35" s="1"/>
      <c r="G35" s="1"/>
      <c r="H35" s="1"/>
    </row>
    <row r="36" spans="2:9" ht="15.75" customHeight="1" x14ac:dyDescent="0.15">
      <c r="B36" s="1"/>
      <c r="C36" s="1"/>
      <c r="D36" s="1"/>
    </row>
    <row r="37" spans="2:9" ht="15.75" customHeight="1" x14ac:dyDescent="0.15">
      <c r="G37" s="26"/>
      <c r="H37" s="27"/>
      <c r="I37" s="27"/>
    </row>
    <row r="38" spans="2:9" ht="15.75" customHeight="1" x14ac:dyDescent="0.15">
      <c r="B38" s="1"/>
      <c r="C38" s="1"/>
      <c r="D38" s="1"/>
      <c r="G38" s="27"/>
      <c r="H38" s="27"/>
      <c r="I38" s="27"/>
    </row>
    <row r="39" spans="2:9" ht="15.75" customHeight="1" x14ac:dyDescent="0.15">
      <c r="G39" s="27"/>
      <c r="H39" s="27"/>
      <c r="I39" s="27"/>
    </row>
    <row r="40" spans="2:9" ht="15.75" customHeight="1" x14ac:dyDescent="0.15">
      <c r="B40" s="1"/>
      <c r="C40" s="1"/>
      <c r="D40" s="1"/>
    </row>
    <row r="41" spans="2:9" ht="26" customHeight="1" x14ac:dyDescent="0.3">
      <c r="B41" s="1"/>
      <c r="C41" s="1"/>
      <c r="G41" s="28" t="s">
        <v>20</v>
      </c>
      <c r="H41" s="27"/>
      <c r="I41" s="27"/>
    </row>
    <row r="42" spans="2:9" ht="15.75" customHeight="1" x14ac:dyDescent="0.15">
      <c r="G42" s="8"/>
      <c r="H42" s="8"/>
      <c r="I42" s="8"/>
    </row>
    <row r="43" spans="2:9" ht="15.75" customHeight="1" x14ac:dyDescent="0.25">
      <c r="B43" s="1"/>
      <c r="C43" s="1"/>
      <c r="D43" s="1"/>
      <c r="G43" s="10" t="s">
        <v>5</v>
      </c>
      <c r="H43" s="11" t="s">
        <v>6</v>
      </c>
      <c r="I43" s="12" t="s">
        <v>7</v>
      </c>
    </row>
    <row r="44" spans="2:9" ht="16" x14ac:dyDescent="0.2">
      <c r="B44" s="1"/>
      <c r="C44" s="1"/>
      <c r="G44" s="15">
        <v>220</v>
      </c>
      <c r="H44" s="22">
        <v>14.5</v>
      </c>
      <c r="I44" s="17">
        <f>ROUND(C28,0)</f>
        <v>1925</v>
      </c>
    </row>
    <row r="45" spans="2:9" ht="15.75" customHeight="1" x14ac:dyDescent="0.15">
      <c r="G45" s="8"/>
      <c r="H45" s="8"/>
      <c r="I45" s="8"/>
    </row>
    <row r="46" spans="2:9" ht="15.75" customHeight="1" x14ac:dyDescent="0.25">
      <c r="B46" s="1"/>
      <c r="C46" s="1"/>
      <c r="D46" s="1"/>
      <c r="G46" s="10" t="s">
        <v>11</v>
      </c>
      <c r="H46" s="11" t="s">
        <v>6</v>
      </c>
      <c r="I46" s="12" t="s">
        <v>12</v>
      </c>
    </row>
    <row r="47" spans="2:9" ht="16" x14ac:dyDescent="0.2">
      <c r="B47" s="1"/>
      <c r="G47" s="15">
        <v>183</v>
      </c>
      <c r="H47" s="22">
        <v>1</v>
      </c>
      <c r="I47" s="17">
        <f>C17</f>
        <v>188</v>
      </c>
    </row>
    <row r="48" spans="2:9" ht="15.75" customHeight="1" x14ac:dyDescent="0.15">
      <c r="G48" s="8"/>
      <c r="H48" s="8"/>
      <c r="I48" s="8"/>
    </row>
    <row r="49" spans="2:14" ht="15.75" customHeight="1" x14ac:dyDescent="0.25">
      <c r="G49" s="10" t="s">
        <v>13</v>
      </c>
      <c r="H49" s="11" t="s">
        <v>6</v>
      </c>
      <c r="I49" s="12" t="s">
        <v>14</v>
      </c>
    </row>
    <row r="50" spans="2:14" ht="16" x14ac:dyDescent="0.2">
      <c r="G50" s="15">
        <v>3190</v>
      </c>
      <c r="H50" s="22">
        <v>0.3</v>
      </c>
      <c r="I50" s="17">
        <f>ROUND((I44)*(H50)/9,0)</f>
        <v>64</v>
      </c>
    </row>
    <row r="51" spans="2:14" ht="15.75" customHeight="1" x14ac:dyDescent="0.15">
      <c r="G51" s="8"/>
      <c r="H51" s="8"/>
      <c r="I51" s="8"/>
    </row>
    <row r="52" spans="2:14" ht="15.75" customHeight="1" x14ac:dyDescent="0.25">
      <c r="G52" s="10" t="s">
        <v>17</v>
      </c>
      <c r="H52" s="11" t="s">
        <v>18</v>
      </c>
      <c r="I52" s="12" t="s">
        <v>19</v>
      </c>
    </row>
    <row r="53" spans="2:14" ht="16" x14ac:dyDescent="0.2">
      <c r="G53" s="25">
        <f>(G47)*4+(I50)*9</f>
        <v>1308</v>
      </c>
      <c r="H53" s="22">
        <f>(I44)-(G53)</f>
        <v>617</v>
      </c>
      <c r="I53" s="17">
        <f>ROUND((H53)/4,0)</f>
        <v>154</v>
      </c>
    </row>
    <row r="56" spans="2:14" ht="15.75" customHeight="1" x14ac:dyDescent="0.15">
      <c r="B56" s="1"/>
      <c r="C56" s="1"/>
      <c r="D56" s="1"/>
      <c r="G56" s="1"/>
      <c r="H56" s="1"/>
      <c r="I56" s="1"/>
      <c r="L56" s="1"/>
      <c r="M56" s="1"/>
      <c r="N56" s="1"/>
    </row>
    <row r="57" spans="2:14" ht="15.75" customHeight="1" x14ac:dyDescent="0.15">
      <c r="B57" s="1"/>
      <c r="C57" s="1"/>
      <c r="D57" s="1"/>
      <c r="E57" s="1"/>
      <c r="F57" s="1"/>
      <c r="G57" s="1"/>
      <c r="H57" s="1"/>
      <c r="I57" s="1"/>
      <c r="L57" s="1"/>
      <c r="M57" s="1"/>
      <c r="N57" s="1"/>
    </row>
    <row r="58" spans="2:14" ht="15.75" customHeight="1" x14ac:dyDescent="0.15">
      <c r="B58" s="1"/>
      <c r="C58" s="1"/>
      <c r="D58" s="1"/>
      <c r="G58" s="29"/>
      <c r="H58" s="27"/>
      <c r="I58" s="27"/>
      <c r="L58" s="1"/>
      <c r="M58" s="1"/>
      <c r="N58" s="1"/>
    </row>
    <row r="59" spans="2:14" ht="15.75" customHeight="1" x14ac:dyDescent="0.15">
      <c r="G59" s="27"/>
      <c r="H59" s="27"/>
      <c r="I59" s="27"/>
    </row>
    <row r="60" spans="2:14" ht="15.75" customHeight="1" x14ac:dyDescent="0.15">
      <c r="B60" s="1"/>
      <c r="C60" s="1"/>
      <c r="D60" s="1"/>
      <c r="F60" s="3"/>
      <c r="G60" s="27"/>
      <c r="H60" s="27"/>
      <c r="I60" s="27"/>
      <c r="L60" s="1"/>
      <c r="M60" s="1"/>
      <c r="N60" s="1"/>
    </row>
    <row r="61" spans="2:14" ht="15.75" customHeight="1" x14ac:dyDescent="0.15">
      <c r="F61" s="3"/>
    </row>
    <row r="62" spans="2:14" ht="25" customHeight="1" x14ac:dyDescent="0.3">
      <c r="B62" s="1"/>
      <c r="C62" s="1"/>
      <c r="D62" s="1"/>
      <c r="F62" s="3"/>
      <c r="G62" s="28" t="s">
        <v>21</v>
      </c>
      <c r="H62" s="27"/>
      <c r="I62" s="27"/>
      <c r="L62" s="1"/>
      <c r="M62" s="1"/>
      <c r="N62" s="1"/>
    </row>
    <row r="63" spans="2:14" ht="15.75" customHeight="1" x14ac:dyDescent="0.15">
      <c r="B63" s="1"/>
      <c r="C63" s="1"/>
      <c r="F63" s="3"/>
      <c r="G63" s="8"/>
      <c r="H63" s="8"/>
      <c r="I63" s="8"/>
      <c r="L63" s="1"/>
      <c r="M63" s="1"/>
    </row>
    <row r="64" spans="2:14" ht="15.75" customHeight="1" x14ac:dyDescent="0.25">
      <c r="F64" s="3"/>
      <c r="G64" s="10" t="s">
        <v>5</v>
      </c>
      <c r="H64" s="11" t="s">
        <v>6</v>
      </c>
      <c r="I64" s="12" t="s">
        <v>7</v>
      </c>
    </row>
    <row r="65" spans="2:14" ht="16" x14ac:dyDescent="0.2">
      <c r="B65" s="1"/>
      <c r="C65" s="1"/>
      <c r="D65" s="1"/>
      <c r="F65" s="3"/>
      <c r="G65" s="15"/>
      <c r="H65" s="22"/>
      <c r="I65" s="17">
        <f>ROUND(C28*1.1,0)</f>
        <v>2118</v>
      </c>
      <c r="L65" s="1"/>
      <c r="M65" s="1"/>
      <c r="N65" s="1"/>
    </row>
    <row r="66" spans="2:14" ht="15.75" customHeight="1" x14ac:dyDescent="0.15">
      <c r="B66" s="1"/>
      <c r="C66" s="1"/>
      <c r="G66" s="8"/>
      <c r="H66" s="8"/>
      <c r="I66" s="8"/>
      <c r="L66" s="1"/>
      <c r="M66" s="1"/>
    </row>
    <row r="67" spans="2:14" ht="15.75" customHeight="1" x14ac:dyDescent="0.25">
      <c r="G67" s="10" t="s">
        <v>11</v>
      </c>
      <c r="H67" s="11" t="s">
        <v>6</v>
      </c>
      <c r="I67" s="12" t="s">
        <v>12</v>
      </c>
    </row>
    <row r="68" spans="2:14" ht="16" x14ac:dyDescent="0.2">
      <c r="B68" s="1"/>
      <c r="C68" s="1"/>
      <c r="D68" s="1"/>
      <c r="F68" s="3"/>
      <c r="G68" s="15"/>
      <c r="H68" s="22"/>
      <c r="I68" s="17">
        <f>C17</f>
        <v>188</v>
      </c>
      <c r="L68" s="1"/>
      <c r="M68" s="1"/>
      <c r="N68" s="1"/>
    </row>
    <row r="69" spans="2:14" ht="15.75" customHeight="1" x14ac:dyDescent="0.15">
      <c r="B69" s="1"/>
      <c r="G69" s="8"/>
      <c r="H69" s="8"/>
      <c r="I69" s="8"/>
      <c r="L69" s="1"/>
    </row>
    <row r="70" spans="2:14" ht="15.75" customHeight="1" x14ac:dyDescent="0.25">
      <c r="G70" s="10" t="s">
        <v>13</v>
      </c>
      <c r="H70" s="11" t="s">
        <v>6</v>
      </c>
      <c r="I70" s="12" t="s">
        <v>14</v>
      </c>
    </row>
    <row r="71" spans="2:14" ht="16" x14ac:dyDescent="0.2">
      <c r="G71" s="15"/>
      <c r="H71" s="22">
        <v>0.3</v>
      </c>
      <c r="I71" s="17">
        <f>ROUND(I65*0.3/9,0)</f>
        <v>71</v>
      </c>
    </row>
    <row r="72" spans="2:14" ht="15.75" customHeight="1" x14ac:dyDescent="0.15">
      <c r="G72" s="8"/>
      <c r="H72" s="8"/>
      <c r="I72" s="8"/>
    </row>
    <row r="73" spans="2:14" ht="15.75" customHeight="1" x14ac:dyDescent="0.25">
      <c r="G73" s="10" t="s">
        <v>17</v>
      </c>
      <c r="H73" s="11" t="s">
        <v>18</v>
      </c>
      <c r="I73" s="12" t="s">
        <v>19</v>
      </c>
    </row>
    <row r="74" spans="2:14" ht="16" x14ac:dyDescent="0.2">
      <c r="G74" s="25">
        <f>(I68)*4+(I71)*9</f>
        <v>1391</v>
      </c>
      <c r="H74" s="22">
        <f>I65-G74</f>
        <v>727</v>
      </c>
      <c r="I74" s="17">
        <f>ROUND(H74/4,0)</f>
        <v>182</v>
      </c>
    </row>
  </sheetData>
  <mergeCells count="9">
    <mergeCell ref="B24:C24"/>
    <mergeCell ref="G37:I39"/>
    <mergeCell ref="G41:I41"/>
    <mergeCell ref="G58:I60"/>
    <mergeCell ref="G62:I62"/>
    <mergeCell ref="D6:I8"/>
    <mergeCell ref="D9:I9"/>
    <mergeCell ref="G16:I16"/>
    <mergeCell ref="G18:I18"/>
  </mergeCells>
  <printOptions horizontalCentered="1" gridLines="1"/>
  <pageMargins left="0.7" right="0.7" top="0.75" bottom="0.75" header="0" footer="0"/>
  <pageSetup fitToHeight="0" pageOrder="overThenDown" orientation="landscape" cellComments="atEnd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FREE Calorie Calculator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Gates, Christopher Garahan</cp:lastModifiedBy>
  <dcterms:modified xsi:type="dcterms:W3CDTF">2024-04-29T19:29:12Z</dcterms:modified>
</cp:coreProperties>
</file>